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990" windowWidth="12120" windowHeight="4515" tabRatio="599" activeTab="0"/>
  </bookViews>
  <sheets>
    <sheet name="WEST ADA VOTING STATS" sheetId="1" r:id="rId1"/>
    <sheet name="WEST ADA BOND" sheetId="2" r:id="rId2"/>
    <sheet name="MELBA VOTING STATS" sheetId="3" r:id="rId3"/>
    <sheet name="MELBA BOND" sheetId="4" r:id="rId4"/>
  </sheets>
  <definedNames>
    <definedName name="_xlnm.Print_Titles" localSheetId="0">'WEST ADA VOTING STATS'!$A:$A,'WEST ADA VOTING STATS'!$5:$9</definedName>
  </definedNames>
  <calcPr fullCalcOnLoad="1"/>
</workbook>
</file>

<file path=xl/sharedStrings.xml><?xml version="1.0" encoding="utf-8"?>
<sst xmlns="http://schemas.openxmlformats.org/spreadsheetml/2006/main" count="38" uniqueCount="19">
  <si>
    <t>CO. TOTAL</t>
  </si>
  <si>
    <t>Precinct</t>
  </si>
  <si>
    <t>Number Election
Day Registrants</t>
  </si>
  <si>
    <t>% of Registered
Voters That Voted</t>
  </si>
  <si>
    <t>Total Number of
Registered Voters</t>
  </si>
  <si>
    <t>Number of
Ballots Cast</t>
  </si>
  <si>
    <t>YES</t>
  </si>
  <si>
    <t>NO</t>
  </si>
  <si>
    <t>ADA COUNTY, IDAHO RESULTS</t>
  </si>
  <si>
    <t>MARCH 10, 2015 CONSOLIDATED ELECTION</t>
  </si>
  <si>
    <t>WEST ADA SCHOOL DISTRICT</t>
  </si>
  <si>
    <t>MELBA SCHOOL DISTRICT</t>
  </si>
  <si>
    <t>WEST ADA SCHOOL BOND</t>
  </si>
  <si>
    <t>MELBA SCHOOL BOND</t>
  </si>
  <si>
    <t>TOTAL</t>
  </si>
  <si>
    <t xml:space="preserve">Total Number of Registered Voters at Cutoff </t>
  </si>
  <si>
    <t>MELBA SCHOOL DISTRICT VOTING STATISTICS</t>
  </si>
  <si>
    <t>WEST ADA SCHOOL DISTRICT VOTING STATISTICS</t>
  </si>
  <si>
    <t>BALLOT QUSTION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</si>
</sst>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 style="medium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" fontId="6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 applyProtection="1">
      <alignment horizontal="center" vertical="center" textRotation="90" wrapText="1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1" xfId="0" applyNumberFormat="1" applyFont="1" applyFill="1" applyBorder="1" applyAlignment="1" applyProtection="1">
      <alignment horizontal="left"/>
      <protection/>
    </xf>
    <xf numFmtId="3" fontId="6" fillId="33" borderId="12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/>
      <protection/>
    </xf>
    <xf numFmtId="1" fontId="6" fillId="0" borderId="19" xfId="0" applyNumberFormat="1" applyFont="1" applyFill="1" applyBorder="1" applyAlignment="1" applyProtection="1">
      <alignment horizontal="right" vertical="top"/>
      <protection locked="0"/>
    </xf>
    <xf numFmtId="1" fontId="6" fillId="0" borderId="14" xfId="0" applyNumberFormat="1" applyFont="1" applyFill="1" applyBorder="1" applyAlignment="1" applyProtection="1">
      <alignment horizontal="right" vertical="top"/>
      <protection/>
    </xf>
    <xf numFmtId="1" fontId="7" fillId="0" borderId="14" xfId="0" applyNumberFormat="1" applyFont="1" applyFill="1" applyBorder="1" applyAlignment="1" applyProtection="1">
      <alignment horizontal="right" vertical="top"/>
      <protection/>
    </xf>
    <xf numFmtId="1" fontId="7" fillId="0" borderId="20" xfId="0" applyNumberFormat="1" applyFont="1" applyFill="1" applyBorder="1" applyAlignment="1" applyProtection="1">
      <alignment horizontal="right" vertical="top"/>
      <protection/>
    </xf>
    <xf numFmtId="1" fontId="7" fillId="33" borderId="11" xfId="0" applyNumberFormat="1" applyFont="1" applyFill="1" applyBorder="1" applyAlignment="1" applyProtection="1">
      <alignment horizontal="right" vertical="top"/>
      <protection/>
    </xf>
    <xf numFmtId="1" fontId="6" fillId="0" borderId="0" xfId="0" applyNumberFormat="1" applyFont="1" applyFill="1" applyBorder="1" applyAlignment="1" applyProtection="1">
      <alignment horizontal="right" vertical="top"/>
      <protection locked="0"/>
    </xf>
    <xf numFmtId="1" fontId="6" fillId="0" borderId="21" xfId="0" applyNumberFormat="1" applyFont="1" applyFill="1" applyBorder="1" applyAlignment="1" applyProtection="1">
      <alignment horizontal="center" vertical="top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22" xfId="0" applyNumberFormat="1" applyFont="1" applyBorder="1" applyAlignment="1" applyProtection="1">
      <alignment horizontal="center" vertical="center"/>
      <protection locked="0"/>
    </xf>
    <xf numFmtId="3" fontId="6" fillId="0" borderId="23" xfId="0" applyNumberFormat="1" applyFont="1" applyBorder="1" applyAlignment="1" applyProtection="1">
      <alignment horizontal="center" vertical="center"/>
      <protection locked="0"/>
    </xf>
    <xf numFmtId="3" fontId="6" fillId="0" borderId="24" xfId="0" applyNumberFormat="1" applyFont="1" applyBorder="1" applyAlignment="1" applyProtection="1">
      <alignment horizontal="center" vertical="center"/>
      <protection/>
    </xf>
    <xf numFmtId="164" fontId="6" fillId="0" borderId="25" xfId="0" applyNumberFormat="1" applyFont="1" applyFill="1" applyBorder="1" applyAlignment="1" applyProtection="1">
      <alignment horizontal="center" vertical="center"/>
      <protection/>
    </xf>
    <xf numFmtId="3" fontId="8" fillId="0" borderId="10" xfId="0" applyNumberFormat="1" applyFont="1" applyBorder="1" applyAlignment="1" applyProtection="1">
      <alignment horizontal="center" vertical="center"/>
      <protection/>
    </xf>
    <xf numFmtId="164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21" xfId="0" applyNumberFormat="1" applyFont="1" applyFill="1" applyBorder="1" applyAlignment="1" applyProtection="1">
      <alignment horizontal="center" vertical="center"/>
      <protection/>
    </xf>
    <xf numFmtId="3" fontId="6" fillId="0" borderId="26" xfId="0" applyNumberFormat="1" applyFont="1" applyBorder="1" applyAlignment="1" applyProtection="1">
      <alignment horizontal="center" vertical="center"/>
      <protection locked="0"/>
    </xf>
    <xf numFmtId="3" fontId="6" fillId="0" borderId="25" xfId="0" applyNumberFormat="1" applyFont="1" applyBorder="1" applyAlignment="1" applyProtection="1">
      <alignment horizontal="center" vertical="center"/>
      <protection locked="0"/>
    </xf>
    <xf numFmtId="3" fontId="6" fillId="0" borderId="27" xfId="0" applyNumberFormat="1" applyFont="1" applyBorder="1" applyAlignment="1" applyProtection="1">
      <alignment horizontal="center" vertical="center"/>
      <protection/>
    </xf>
    <xf numFmtId="164" fontId="6" fillId="0" borderId="27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164" fontId="6" fillId="0" borderId="28" xfId="0" applyNumberFormat="1" applyFont="1" applyFill="1" applyBorder="1" applyAlignment="1" applyProtection="1">
      <alignment horizontal="center" vertical="center"/>
      <protection/>
    </xf>
    <xf numFmtId="3" fontId="6" fillId="0" borderId="27" xfId="0" applyNumberFormat="1" applyFont="1" applyBorder="1" applyAlignment="1" applyProtection="1">
      <alignment horizontal="center" vertical="center"/>
      <protection locked="0"/>
    </xf>
    <xf numFmtId="3" fontId="6" fillId="0" borderId="29" xfId="0" applyNumberFormat="1" applyFont="1" applyBorder="1" applyAlignment="1" applyProtection="1">
      <alignment horizontal="center" vertical="center"/>
      <protection locked="0"/>
    </xf>
    <xf numFmtId="3" fontId="42" fillId="0" borderId="10" xfId="0" applyNumberFormat="1" applyFont="1" applyBorder="1" applyAlignment="1" applyProtection="1">
      <alignment horizontal="center" vertical="center"/>
      <protection/>
    </xf>
    <xf numFmtId="164" fontId="4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21" xfId="0" applyNumberFormat="1" applyFont="1" applyFill="1" applyBorder="1" applyAlignment="1" applyProtection="1">
      <alignment horizontal="center" vertical="center"/>
      <protection/>
    </xf>
    <xf numFmtId="3" fontId="6" fillId="0" borderId="30" xfId="0" applyNumberFormat="1" applyFont="1" applyBorder="1" applyAlignment="1" applyProtection="1">
      <alignment horizontal="center" vertical="center"/>
      <protection locked="0"/>
    </xf>
    <xf numFmtId="3" fontId="8" fillId="0" borderId="10" xfId="0" applyNumberFormat="1" applyFont="1" applyFill="1" applyBorder="1" applyAlignment="1" applyProtection="1">
      <alignment horizontal="center" vertical="center"/>
      <protection/>
    </xf>
    <xf numFmtId="3" fontId="6" fillId="0" borderId="31" xfId="0" applyNumberFormat="1" applyFont="1" applyBorder="1" applyAlignment="1" applyProtection="1">
      <alignment horizontal="center" vertical="center"/>
      <protection locked="0"/>
    </xf>
    <xf numFmtId="1" fontId="6" fillId="0" borderId="28" xfId="0" applyNumberFormat="1" applyFont="1" applyFill="1" applyBorder="1" applyAlignment="1" applyProtection="1">
      <alignment horizontal="center" vertical="center"/>
      <protection locked="0"/>
    </xf>
    <xf numFmtId="1" fontId="6" fillId="0" borderId="32" xfId="0" applyNumberFormat="1" applyFont="1" applyFill="1" applyBorder="1" applyAlignment="1" applyProtection="1">
      <alignment horizontal="center" vertical="center"/>
      <protection locked="0"/>
    </xf>
    <xf numFmtId="3" fontId="6" fillId="0" borderId="33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7" fillId="0" borderId="19" xfId="0" applyFont="1" applyFill="1" applyBorder="1" applyAlignment="1" applyProtection="1">
      <alignment horizontal="center"/>
      <protection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35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1"/>
  <sheetViews>
    <sheetView tabSelected="1" zoomScaleSheetLayoutView="100" zoomScalePageLayoutView="0" workbookViewId="0" topLeftCell="A52">
      <selection activeCell="D61" sqref="D61"/>
    </sheetView>
  </sheetViews>
  <sheetFormatPr defaultColWidth="9.140625" defaultRowHeight="12.75"/>
  <cols>
    <col min="1" max="1" width="10.7109375" style="21" customWidth="1"/>
    <col min="2" max="16384" width="9.140625" style="3" customWidth="1"/>
  </cols>
  <sheetData>
    <row r="1" spans="1:6" ht="12.75">
      <c r="A1" s="50" t="s">
        <v>8</v>
      </c>
      <c r="B1" s="50"/>
      <c r="C1" s="50"/>
      <c r="D1" s="50"/>
      <c r="E1" s="50"/>
      <c r="F1" s="50"/>
    </row>
    <row r="2" spans="1:6" ht="12.75">
      <c r="A2" s="50" t="s">
        <v>9</v>
      </c>
      <c r="B2" s="50"/>
      <c r="C2" s="50"/>
      <c r="D2" s="50"/>
      <c r="E2" s="50"/>
      <c r="F2" s="50"/>
    </row>
    <row r="4" spans="1:6" ht="12.75">
      <c r="A4" s="16"/>
      <c r="B4" s="51" t="s">
        <v>17</v>
      </c>
      <c r="C4" s="52"/>
      <c r="D4" s="52"/>
      <c r="E4" s="52"/>
      <c r="F4" s="53"/>
    </row>
    <row r="5" spans="1:6" ht="12.75">
      <c r="A5" s="17"/>
      <c r="B5" s="54"/>
      <c r="C5" s="55"/>
      <c r="D5" s="55"/>
      <c r="E5" s="55"/>
      <c r="F5" s="56"/>
    </row>
    <row r="6" spans="1:6" s="10" customFormat="1" ht="12.75">
      <c r="A6" s="18"/>
      <c r="B6" s="54"/>
      <c r="C6" s="55"/>
      <c r="D6" s="55"/>
      <c r="E6" s="55"/>
      <c r="F6" s="56"/>
    </row>
    <row r="7" spans="1:6" s="10" customFormat="1" ht="5.25" customHeight="1">
      <c r="A7" s="19"/>
      <c r="B7" s="57"/>
      <c r="C7" s="58"/>
      <c r="D7" s="58"/>
      <c r="E7" s="58"/>
      <c r="F7" s="59"/>
    </row>
    <row r="8" spans="1:6" s="4" customFormat="1" ht="114" customHeight="1" thickBot="1">
      <c r="A8" s="23" t="s">
        <v>1</v>
      </c>
      <c r="B8" s="2" t="s">
        <v>15</v>
      </c>
      <c r="C8" s="2" t="s">
        <v>2</v>
      </c>
      <c r="D8" s="2" t="s">
        <v>4</v>
      </c>
      <c r="E8" s="2" t="s">
        <v>5</v>
      </c>
      <c r="F8" s="1" t="s">
        <v>3</v>
      </c>
    </row>
    <row r="9" spans="1:6" s="7" customFormat="1" ht="12.75" customHeight="1" thickBot="1">
      <c r="A9" s="20"/>
      <c r="B9" s="6"/>
      <c r="C9" s="6"/>
      <c r="D9" s="6"/>
      <c r="E9" s="6"/>
      <c r="F9" s="12"/>
    </row>
    <row r="10" spans="1:6" s="7" customFormat="1" ht="12.75">
      <c r="A10" s="31">
        <v>1401</v>
      </c>
      <c r="B10" s="25">
        <v>1112</v>
      </c>
      <c r="C10" s="26">
        <v>9</v>
      </c>
      <c r="D10" s="27">
        <f>B10+C10</f>
        <v>1121</v>
      </c>
      <c r="E10" s="26">
        <f>'WEST ADA BOND'!B10+'WEST ADA BOND'!C10</f>
        <v>200</v>
      </c>
      <c r="F10" s="28">
        <f>E10/D10</f>
        <v>0.1784121320249777</v>
      </c>
    </row>
    <row r="11" spans="1:6" s="7" customFormat="1" ht="12.75">
      <c r="A11" s="31">
        <v>1402</v>
      </c>
      <c r="B11" s="32">
        <v>1306</v>
      </c>
      <c r="C11" s="33">
        <v>6</v>
      </c>
      <c r="D11" s="34">
        <f aca="true" t="shared" si="0" ref="D11:D74">B11+C11</f>
        <v>1312</v>
      </c>
      <c r="E11" s="33">
        <f>'WEST ADA BOND'!B11+'WEST ADA BOND'!C11</f>
        <v>213</v>
      </c>
      <c r="F11" s="35">
        <f aca="true" t="shared" si="1" ref="F11:F74">E11/D11</f>
        <v>0.16234756097560976</v>
      </c>
    </row>
    <row r="12" spans="1:6" s="7" customFormat="1" ht="12.75">
      <c r="A12" s="31">
        <v>1403</v>
      </c>
      <c r="B12" s="32">
        <v>509</v>
      </c>
      <c r="C12" s="33">
        <v>2</v>
      </c>
      <c r="D12" s="34">
        <f t="shared" si="0"/>
        <v>511</v>
      </c>
      <c r="E12" s="33">
        <f>'WEST ADA BOND'!B12+'WEST ADA BOND'!C12</f>
        <v>96</v>
      </c>
      <c r="F12" s="35">
        <f t="shared" si="1"/>
        <v>0.18786692759295498</v>
      </c>
    </row>
    <row r="13" spans="1:6" s="7" customFormat="1" ht="12.75">
      <c r="A13" s="31">
        <v>1404</v>
      </c>
      <c r="B13" s="32">
        <v>1614</v>
      </c>
      <c r="C13" s="33">
        <v>0</v>
      </c>
      <c r="D13" s="34">
        <f t="shared" si="0"/>
        <v>1614</v>
      </c>
      <c r="E13" s="33">
        <f>'WEST ADA BOND'!B13+'WEST ADA BOND'!C13</f>
        <v>316</v>
      </c>
      <c r="F13" s="35">
        <f t="shared" si="1"/>
        <v>0.19578686493184635</v>
      </c>
    </row>
    <row r="14" spans="1:6" s="7" customFormat="1" ht="12.75">
      <c r="A14" s="31">
        <v>1405</v>
      </c>
      <c r="B14" s="32">
        <v>1411</v>
      </c>
      <c r="C14" s="33">
        <v>8</v>
      </c>
      <c r="D14" s="34">
        <f t="shared" si="0"/>
        <v>1419</v>
      </c>
      <c r="E14" s="33">
        <f>'WEST ADA BOND'!B14+'WEST ADA BOND'!C14</f>
        <v>306</v>
      </c>
      <c r="F14" s="35">
        <f t="shared" si="1"/>
        <v>0.2156448202959831</v>
      </c>
    </row>
    <row r="15" spans="1:6" s="7" customFormat="1" ht="12.75">
      <c r="A15" s="31">
        <v>1406</v>
      </c>
      <c r="B15" s="32">
        <v>1977</v>
      </c>
      <c r="C15" s="33">
        <v>13</v>
      </c>
      <c r="D15" s="34">
        <f t="shared" si="0"/>
        <v>1990</v>
      </c>
      <c r="E15" s="33">
        <f>'WEST ADA BOND'!B15+'WEST ADA BOND'!C15</f>
        <v>384</v>
      </c>
      <c r="F15" s="35">
        <f t="shared" si="1"/>
        <v>0.192964824120603</v>
      </c>
    </row>
    <row r="16" spans="1:6" s="7" customFormat="1" ht="12.75">
      <c r="A16" s="31">
        <v>1407</v>
      </c>
      <c r="B16" s="32">
        <v>1230</v>
      </c>
      <c r="C16" s="33">
        <v>4</v>
      </c>
      <c r="D16" s="34">
        <f t="shared" si="0"/>
        <v>1234</v>
      </c>
      <c r="E16" s="33">
        <f>'WEST ADA BOND'!B16+'WEST ADA BOND'!C16</f>
        <v>191</v>
      </c>
      <c r="F16" s="35">
        <f t="shared" si="1"/>
        <v>0.1547811993517018</v>
      </c>
    </row>
    <row r="17" spans="1:6" s="7" customFormat="1" ht="12.75">
      <c r="A17" s="31">
        <v>1408</v>
      </c>
      <c r="B17" s="32">
        <v>1530</v>
      </c>
      <c r="C17" s="33">
        <v>9</v>
      </c>
      <c r="D17" s="34">
        <f t="shared" si="0"/>
        <v>1539</v>
      </c>
      <c r="E17" s="33">
        <f>'WEST ADA BOND'!B17+'WEST ADA BOND'!C17</f>
        <v>283</v>
      </c>
      <c r="F17" s="35">
        <f t="shared" si="1"/>
        <v>0.1838856400259909</v>
      </c>
    </row>
    <row r="18" spans="1:6" s="7" customFormat="1" ht="12.75">
      <c r="A18" s="31">
        <v>1409</v>
      </c>
      <c r="B18" s="32">
        <v>1395</v>
      </c>
      <c r="C18" s="33">
        <v>4</v>
      </c>
      <c r="D18" s="34">
        <f t="shared" si="0"/>
        <v>1399</v>
      </c>
      <c r="E18" s="33">
        <f>'WEST ADA BOND'!B18+'WEST ADA BOND'!C18</f>
        <v>285</v>
      </c>
      <c r="F18" s="35">
        <f t="shared" si="1"/>
        <v>0.20371694067190851</v>
      </c>
    </row>
    <row r="19" spans="1:6" s="7" customFormat="1" ht="12.75">
      <c r="A19" s="31">
        <v>1410</v>
      </c>
      <c r="B19" s="32">
        <v>1321</v>
      </c>
      <c r="C19" s="33">
        <v>5</v>
      </c>
      <c r="D19" s="34">
        <f t="shared" si="0"/>
        <v>1326</v>
      </c>
      <c r="E19" s="33">
        <f>'WEST ADA BOND'!B19+'WEST ADA BOND'!C19</f>
        <v>186</v>
      </c>
      <c r="F19" s="35">
        <f t="shared" si="1"/>
        <v>0.14027149321266968</v>
      </c>
    </row>
    <row r="20" spans="1:6" s="7" customFormat="1" ht="12.75">
      <c r="A20" s="31">
        <v>1411</v>
      </c>
      <c r="B20" s="32">
        <v>1153</v>
      </c>
      <c r="C20" s="33">
        <v>4</v>
      </c>
      <c r="D20" s="34">
        <f t="shared" si="0"/>
        <v>1157</v>
      </c>
      <c r="E20" s="33">
        <f>'WEST ADA BOND'!B20+'WEST ADA BOND'!C20</f>
        <v>138</v>
      </c>
      <c r="F20" s="35">
        <f t="shared" si="1"/>
        <v>0.11927398444252377</v>
      </c>
    </row>
    <row r="21" spans="1:6" s="7" customFormat="1" ht="12.75">
      <c r="A21" s="31">
        <v>1412</v>
      </c>
      <c r="B21" s="32">
        <v>539</v>
      </c>
      <c r="C21" s="33">
        <v>5</v>
      </c>
      <c r="D21" s="34">
        <f t="shared" si="0"/>
        <v>544</v>
      </c>
      <c r="E21" s="33">
        <f>'WEST ADA BOND'!B21+'WEST ADA BOND'!C21</f>
        <v>103</v>
      </c>
      <c r="F21" s="35">
        <f t="shared" si="1"/>
        <v>0.18933823529411764</v>
      </c>
    </row>
    <row r="22" spans="1:6" s="7" customFormat="1" ht="12.75">
      <c r="A22" s="31">
        <v>1413</v>
      </c>
      <c r="B22" s="32">
        <v>1845</v>
      </c>
      <c r="C22" s="33">
        <v>26</v>
      </c>
      <c r="D22" s="34">
        <f t="shared" si="0"/>
        <v>1871</v>
      </c>
      <c r="E22" s="33">
        <f>'WEST ADA BOND'!B22+'WEST ADA BOND'!C22</f>
        <v>410</v>
      </c>
      <c r="F22" s="35">
        <f t="shared" si="1"/>
        <v>0.21913415285943347</v>
      </c>
    </row>
    <row r="23" spans="1:6" s="7" customFormat="1" ht="12.75">
      <c r="A23" s="31">
        <v>1414</v>
      </c>
      <c r="B23" s="32">
        <v>2207</v>
      </c>
      <c r="C23" s="33">
        <v>32</v>
      </c>
      <c r="D23" s="34">
        <f t="shared" si="0"/>
        <v>2239</v>
      </c>
      <c r="E23" s="33">
        <f>'WEST ADA BOND'!B23+'WEST ADA BOND'!C23</f>
        <v>409</v>
      </c>
      <c r="F23" s="35">
        <f t="shared" si="1"/>
        <v>0.18267083519428315</v>
      </c>
    </row>
    <row r="24" spans="1:6" s="7" customFormat="1" ht="12.75">
      <c r="A24" s="31">
        <v>1415</v>
      </c>
      <c r="B24" s="32">
        <v>1390</v>
      </c>
      <c r="C24" s="33">
        <v>5</v>
      </c>
      <c r="D24" s="34">
        <f t="shared" si="0"/>
        <v>1395</v>
      </c>
      <c r="E24" s="33">
        <f>'WEST ADA BOND'!B24+'WEST ADA BOND'!C24</f>
        <v>250</v>
      </c>
      <c r="F24" s="35">
        <f t="shared" si="1"/>
        <v>0.17921146953405018</v>
      </c>
    </row>
    <row r="25" spans="1:6" s="7" customFormat="1" ht="12.75">
      <c r="A25" s="31">
        <v>1416</v>
      </c>
      <c r="B25" s="32">
        <v>1541</v>
      </c>
      <c r="C25" s="33">
        <v>4</v>
      </c>
      <c r="D25" s="34">
        <f t="shared" si="0"/>
        <v>1545</v>
      </c>
      <c r="E25" s="33">
        <f>'WEST ADA BOND'!B25+'WEST ADA BOND'!C25</f>
        <v>179</v>
      </c>
      <c r="F25" s="35">
        <f t="shared" si="1"/>
        <v>0.11585760517799353</v>
      </c>
    </row>
    <row r="26" spans="1:6" s="7" customFormat="1" ht="12.75">
      <c r="A26" s="31">
        <v>1417</v>
      </c>
      <c r="B26" s="32">
        <v>1377</v>
      </c>
      <c r="C26" s="33">
        <v>10</v>
      </c>
      <c r="D26" s="34">
        <f t="shared" si="0"/>
        <v>1387</v>
      </c>
      <c r="E26" s="33">
        <f>'WEST ADA BOND'!B26+'WEST ADA BOND'!C26</f>
        <v>314</v>
      </c>
      <c r="F26" s="35">
        <f t="shared" si="1"/>
        <v>0.22638788752703676</v>
      </c>
    </row>
    <row r="27" spans="1:6" s="7" customFormat="1" ht="12.75">
      <c r="A27" s="31">
        <v>1418</v>
      </c>
      <c r="B27" s="32">
        <v>2078</v>
      </c>
      <c r="C27" s="33">
        <v>10</v>
      </c>
      <c r="D27" s="34">
        <f t="shared" si="0"/>
        <v>2088</v>
      </c>
      <c r="E27" s="33">
        <f>'WEST ADA BOND'!B27+'WEST ADA BOND'!C27</f>
        <v>413</v>
      </c>
      <c r="F27" s="35">
        <f t="shared" si="1"/>
        <v>0.1977969348659004</v>
      </c>
    </row>
    <row r="28" spans="1:6" s="7" customFormat="1" ht="12.75">
      <c r="A28" s="31">
        <v>1419</v>
      </c>
      <c r="B28" s="32">
        <v>1278</v>
      </c>
      <c r="C28" s="33">
        <v>10</v>
      </c>
      <c r="D28" s="34">
        <f t="shared" si="0"/>
        <v>1288</v>
      </c>
      <c r="E28" s="33">
        <f>'WEST ADA BOND'!B28+'WEST ADA BOND'!C28</f>
        <v>225</v>
      </c>
      <c r="F28" s="35">
        <f t="shared" si="1"/>
        <v>0.17468944099378883</v>
      </c>
    </row>
    <row r="29" spans="1:6" s="7" customFormat="1" ht="12.75">
      <c r="A29" s="31">
        <v>1501</v>
      </c>
      <c r="B29" s="32">
        <v>2034</v>
      </c>
      <c r="C29" s="33">
        <v>15</v>
      </c>
      <c r="D29" s="34">
        <f t="shared" si="0"/>
        <v>2049</v>
      </c>
      <c r="E29" s="33">
        <f>'WEST ADA BOND'!B29+'WEST ADA BOND'!C29</f>
        <v>348</v>
      </c>
      <c r="F29" s="35">
        <f t="shared" si="1"/>
        <v>0.1698389458272328</v>
      </c>
    </row>
    <row r="30" spans="1:6" s="7" customFormat="1" ht="12.75">
      <c r="A30" s="31">
        <v>1502</v>
      </c>
      <c r="B30" s="32">
        <v>1829</v>
      </c>
      <c r="C30" s="33">
        <v>11</v>
      </c>
      <c r="D30" s="34">
        <f t="shared" si="0"/>
        <v>1840</v>
      </c>
      <c r="E30" s="33">
        <f>'WEST ADA BOND'!B30+'WEST ADA BOND'!C30</f>
        <v>297</v>
      </c>
      <c r="F30" s="35">
        <f t="shared" si="1"/>
        <v>0.16141304347826088</v>
      </c>
    </row>
    <row r="31" spans="1:6" s="7" customFormat="1" ht="12.75">
      <c r="A31" s="31">
        <v>1503</v>
      </c>
      <c r="B31" s="32">
        <v>1381</v>
      </c>
      <c r="C31" s="33">
        <v>4</v>
      </c>
      <c r="D31" s="34">
        <f t="shared" si="0"/>
        <v>1385</v>
      </c>
      <c r="E31" s="33">
        <f>'WEST ADA BOND'!B31+'WEST ADA BOND'!C31</f>
        <v>275</v>
      </c>
      <c r="F31" s="35">
        <f t="shared" si="1"/>
        <v>0.19855595667870035</v>
      </c>
    </row>
    <row r="32" spans="1:6" s="7" customFormat="1" ht="12.75">
      <c r="A32" s="31">
        <v>1504</v>
      </c>
      <c r="B32" s="32">
        <v>2211</v>
      </c>
      <c r="C32" s="33">
        <v>4</v>
      </c>
      <c r="D32" s="34">
        <f t="shared" si="0"/>
        <v>2215</v>
      </c>
      <c r="E32" s="33">
        <f>'WEST ADA BOND'!B32+'WEST ADA BOND'!C32</f>
        <v>222</v>
      </c>
      <c r="F32" s="35">
        <f t="shared" si="1"/>
        <v>0.10022573363431152</v>
      </c>
    </row>
    <row r="33" spans="1:6" s="7" customFormat="1" ht="12.75">
      <c r="A33" s="31">
        <v>1505</v>
      </c>
      <c r="B33" s="32">
        <v>1329</v>
      </c>
      <c r="C33" s="33">
        <v>4</v>
      </c>
      <c r="D33" s="34">
        <f t="shared" si="0"/>
        <v>1333</v>
      </c>
      <c r="E33" s="33">
        <f>'WEST ADA BOND'!B33+'WEST ADA BOND'!C33</f>
        <v>201</v>
      </c>
      <c r="F33" s="35">
        <f t="shared" si="1"/>
        <v>0.15078769692423105</v>
      </c>
    </row>
    <row r="34" spans="1:6" s="7" customFormat="1" ht="12.75">
      <c r="A34" s="31">
        <v>1506</v>
      </c>
      <c r="B34" s="32">
        <v>1477</v>
      </c>
      <c r="C34" s="33">
        <v>6</v>
      </c>
      <c r="D34" s="34">
        <f t="shared" si="0"/>
        <v>1483</v>
      </c>
      <c r="E34" s="33">
        <f>'WEST ADA BOND'!B34+'WEST ADA BOND'!C34</f>
        <v>195</v>
      </c>
      <c r="F34" s="35">
        <f t="shared" si="1"/>
        <v>0.13149022252191503</v>
      </c>
    </row>
    <row r="35" spans="1:6" s="7" customFormat="1" ht="12.75">
      <c r="A35" s="31">
        <v>1507</v>
      </c>
      <c r="B35" s="32">
        <v>1521</v>
      </c>
      <c r="C35" s="33">
        <v>3</v>
      </c>
      <c r="D35" s="34">
        <f t="shared" si="0"/>
        <v>1524</v>
      </c>
      <c r="E35" s="33">
        <f>'WEST ADA BOND'!B35+'WEST ADA BOND'!C35</f>
        <v>234</v>
      </c>
      <c r="F35" s="35">
        <f t="shared" si="1"/>
        <v>0.15354330708661418</v>
      </c>
    </row>
    <row r="36" spans="1:6" s="7" customFormat="1" ht="12.75">
      <c r="A36" s="31">
        <v>1508</v>
      </c>
      <c r="B36" s="32">
        <v>1473</v>
      </c>
      <c r="C36" s="33">
        <v>12</v>
      </c>
      <c r="D36" s="34">
        <f t="shared" si="0"/>
        <v>1485</v>
      </c>
      <c r="E36" s="33">
        <f>'WEST ADA BOND'!B36+'WEST ADA BOND'!C36</f>
        <v>204</v>
      </c>
      <c r="F36" s="35">
        <f t="shared" si="1"/>
        <v>0.13737373737373737</v>
      </c>
    </row>
    <row r="37" spans="1:6" s="7" customFormat="1" ht="12.75">
      <c r="A37" s="31">
        <v>1509</v>
      </c>
      <c r="B37" s="32">
        <v>2019</v>
      </c>
      <c r="C37" s="33">
        <v>0</v>
      </c>
      <c r="D37" s="34">
        <f t="shared" si="0"/>
        <v>2019</v>
      </c>
      <c r="E37" s="33">
        <f>'WEST ADA BOND'!B37+'WEST ADA BOND'!C37</f>
        <v>213</v>
      </c>
      <c r="F37" s="35">
        <f t="shared" si="1"/>
        <v>0.10549777117384844</v>
      </c>
    </row>
    <row r="38" spans="1:6" s="7" customFormat="1" ht="12.75">
      <c r="A38" s="31">
        <v>1510</v>
      </c>
      <c r="B38" s="32">
        <v>757</v>
      </c>
      <c r="C38" s="33">
        <v>2</v>
      </c>
      <c r="D38" s="34">
        <f t="shared" si="0"/>
        <v>759</v>
      </c>
      <c r="E38" s="33">
        <f>'WEST ADA BOND'!B38+'WEST ADA BOND'!C38</f>
        <v>51</v>
      </c>
      <c r="F38" s="35">
        <f t="shared" si="1"/>
        <v>0.06719367588932806</v>
      </c>
    </row>
    <row r="39" spans="1:6" s="7" customFormat="1" ht="12.75">
      <c r="A39" s="31">
        <v>1512</v>
      </c>
      <c r="B39" s="32">
        <v>1000</v>
      </c>
      <c r="C39" s="33">
        <v>5</v>
      </c>
      <c r="D39" s="34">
        <f t="shared" si="0"/>
        <v>1005</v>
      </c>
      <c r="E39" s="33">
        <f>'WEST ADA BOND'!B39+'WEST ADA BOND'!C39</f>
        <v>51</v>
      </c>
      <c r="F39" s="35">
        <f t="shared" si="1"/>
        <v>0.050746268656716415</v>
      </c>
    </row>
    <row r="40" spans="1:6" s="7" customFormat="1" ht="12.75">
      <c r="A40" s="31">
        <v>1514</v>
      </c>
      <c r="B40" s="32">
        <v>818</v>
      </c>
      <c r="C40" s="33">
        <v>0</v>
      </c>
      <c r="D40" s="34">
        <f t="shared" si="0"/>
        <v>818</v>
      </c>
      <c r="E40" s="33">
        <f>'WEST ADA BOND'!B40+'WEST ADA BOND'!C40</f>
        <v>101</v>
      </c>
      <c r="F40" s="35">
        <f t="shared" si="1"/>
        <v>0.1234718826405868</v>
      </c>
    </row>
    <row r="41" spans="1:6" s="7" customFormat="1" ht="12.75">
      <c r="A41" s="31">
        <v>1607</v>
      </c>
      <c r="B41" s="32">
        <v>1721</v>
      </c>
      <c r="C41" s="33">
        <v>3</v>
      </c>
      <c r="D41" s="34">
        <f t="shared" si="0"/>
        <v>1724</v>
      </c>
      <c r="E41" s="33">
        <f>'WEST ADA BOND'!B41+'WEST ADA BOND'!C41</f>
        <v>162</v>
      </c>
      <c r="F41" s="35">
        <f t="shared" si="1"/>
        <v>0.09396751740139211</v>
      </c>
    </row>
    <row r="42" spans="1:6" s="7" customFormat="1" ht="12.75">
      <c r="A42" s="31">
        <v>1609</v>
      </c>
      <c r="B42" s="32">
        <v>640</v>
      </c>
      <c r="C42" s="33">
        <v>2</v>
      </c>
      <c r="D42" s="34">
        <f t="shared" si="0"/>
        <v>642</v>
      </c>
      <c r="E42" s="33">
        <f>'WEST ADA BOND'!B42+'WEST ADA BOND'!C42</f>
        <v>90</v>
      </c>
      <c r="F42" s="35">
        <f t="shared" si="1"/>
        <v>0.14018691588785046</v>
      </c>
    </row>
    <row r="43" spans="1:6" s="7" customFormat="1" ht="12.75">
      <c r="A43" s="31">
        <v>1803</v>
      </c>
      <c r="B43" s="32">
        <v>30</v>
      </c>
      <c r="C43" s="33">
        <v>0</v>
      </c>
      <c r="D43" s="34">
        <f t="shared" si="0"/>
        <v>30</v>
      </c>
      <c r="E43" s="33">
        <f>'WEST ADA BOND'!B43+'WEST ADA BOND'!C43</f>
        <v>1</v>
      </c>
      <c r="F43" s="35">
        <f t="shared" si="1"/>
        <v>0.03333333333333333</v>
      </c>
    </row>
    <row r="44" spans="1:6" s="7" customFormat="1" ht="12.75">
      <c r="A44" s="31">
        <v>1901</v>
      </c>
      <c r="B44" s="32">
        <v>191</v>
      </c>
      <c r="C44" s="33">
        <v>3</v>
      </c>
      <c r="D44" s="34">
        <f t="shared" si="0"/>
        <v>194</v>
      </c>
      <c r="E44" s="33">
        <f>'WEST ADA BOND'!B44+'WEST ADA BOND'!C44</f>
        <v>22</v>
      </c>
      <c r="F44" s="35">
        <f t="shared" si="1"/>
        <v>0.1134020618556701</v>
      </c>
    </row>
    <row r="45" spans="1:6" s="7" customFormat="1" ht="12.75">
      <c r="A45" s="31">
        <v>1903</v>
      </c>
      <c r="B45" s="32">
        <v>278</v>
      </c>
      <c r="C45" s="33">
        <v>1</v>
      </c>
      <c r="D45" s="34">
        <f t="shared" si="0"/>
        <v>279</v>
      </c>
      <c r="E45" s="33">
        <f>'WEST ADA BOND'!B45+'WEST ADA BOND'!C45</f>
        <v>32</v>
      </c>
      <c r="F45" s="35">
        <f t="shared" si="1"/>
        <v>0.11469534050179211</v>
      </c>
    </row>
    <row r="46" spans="1:6" s="7" customFormat="1" ht="12.75">
      <c r="A46" s="31">
        <v>1904</v>
      </c>
      <c r="B46" s="32">
        <v>49</v>
      </c>
      <c r="C46" s="33">
        <v>0</v>
      </c>
      <c r="D46" s="34">
        <f t="shared" si="0"/>
        <v>49</v>
      </c>
      <c r="E46" s="33">
        <f>'WEST ADA BOND'!B46+'WEST ADA BOND'!C46</f>
        <v>7</v>
      </c>
      <c r="F46" s="35">
        <f t="shared" si="1"/>
        <v>0.14285714285714285</v>
      </c>
    </row>
    <row r="47" spans="1:6" s="7" customFormat="1" ht="12.75">
      <c r="A47" s="31">
        <v>2001</v>
      </c>
      <c r="B47" s="32">
        <v>1309</v>
      </c>
      <c r="C47" s="33">
        <v>3</v>
      </c>
      <c r="D47" s="34">
        <f t="shared" si="0"/>
        <v>1312</v>
      </c>
      <c r="E47" s="33">
        <f>'WEST ADA BOND'!B47+'WEST ADA BOND'!C47</f>
        <v>247</v>
      </c>
      <c r="F47" s="35">
        <f t="shared" si="1"/>
        <v>0.18826219512195122</v>
      </c>
    </row>
    <row r="48" spans="1:6" s="7" customFormat="1" ht="12.75">
      <c r="A48" s="31">
        <v>2002</v>
      </c>
      <c r="B48" s="32">
        <v>2180</v>
      </c>
      <c r="C48" s="33">
        <v>14</v>
      </c>
      <c r="D48" s="34">
        <f t="shared" si="0"/>
        <v>2194</v>
      </c>
      <c r="E48" s="33">
        <f>'WEST ADA BOND'!B48+'WEST ADA BOND'!C48</f>
        <v>372</v>
      </c>
      <c r="F48" s="35">
        <f t="shared" si="1"/>
        <v>0.16955332725615316</v>
      </c>
    </row>
    <row r="49" spans="1:6" s="7" customFormat="1" ht="12.75">
      <c r="A49" s="31">
        <v>2003</v>
      </c>
      <c r="B49" s="32">
        <v>1660</v>
      </c>
      <c r="C49" s="33">
        <v>11</v>
      </c>
      <c r="D49" s="34">
        <f t="shared" si="0"/>
        <v>1671</v>
      </c>
      <c r="E49" s="33">
        <f>'WEST ADA BOND'!B49+'WEST ADA BOND'!C49</f>
        <v>354</v>
      </c>
      <c r="F49" s="35">
        <f t="shared" si="1"/>
        <v>0.2118491921005386</v>
      </c>
    </row>
    <row r="50" spans="1:6" s="7" customFormat="1" ht="12.75">
      <c r="A50" s="31">
        <v>2004</v>
      </c>
      <c r="B50" s="32">
        <v>1547</v>
      </c>
      <c r="C50" s="33">
        <v>10</v>
      </c>
      <c r="D50" s="34">
        <f t="shared" si="0"/>
        <v>1557</v>
      </c>
      <c r="E50" s="33">
        <f>'WEST ADA BOND'!B50+'WEST ADA BOND'!C50</f>
        <v>285</v>
      </c>
      <c r="F50" s="35">
        <f t="shared" si="1"/>
        <v>0.18304431599229287</v>
      </c>
    </row>
    <row r="51" spans="1:6" s="7" customFormat="1" ht="12.75">
      <c r="A51" s="31">
        <v>2005</v>
      </c>
      <c r="B51" s="32">
        <v>2086</v>
      </c>
      <c r="C51" s="33">
        <v>18</v>
      </c>
      <c r="D51" s="34">
        <f t="shared" si="0"/>
        <v>2104</v>
      </c>
      <c r="E51" s="33">
        <f>'WEST ADA BOND'!B51+'WEST ADA BOND'!C51</f>
        <v>385</v>
      </c>
      <c r="F51" s="35">
        <f t="shared" si="1"/>
        <v>0.1829847908745247</v>
      </c>
    </row>
    <row r="52" spans="1:6" s="7" customFormat="1" ht="12.75">
      <c r="A52" s="31">
        <v>2006</v>
      </c>
      <c r="B52" s="32">
        <v>1762</v>
      </c>
      <c r="C52" s="33">
        <v>15</v>
      </c>
      <c r="D52" s="34">
        <f t="shared" si="0"/>
        <v>1777</v>
      </c>
      <c r="E52" s="33">
        <f>'WEST ADA BOND'!B52+'WEST ADA BOND'!C52</f>
        <v>354</v>
      </c>
      <c r="F52" s="35">
        <f t="shared" si="1"/>
        <v>0.1992121553179516</v>
      </c>
    </row>
    <row r="53" spans="1:6" s="7" customFormat="1" ht="12.75">
      <c r="A53" s="31">
        <v>2007</v>
      </c>
      <c r="B53" s="32">
        <v>1540</v>
      </c>
      <c r="C53" s="33">
        <v>6</v>
      </c>
      <c r="D53" s="34">
        <f t="shared" si="0"/>
        <v>1546</v>
      </c>
      <c r="E53" s="33">
        <f>'WEST ADA BOND'!B53+'WEST ADA BOND'!C53</f>
        <v>291</v>
      </c>
      <c r="F53" s="35">
        <f t="shared" si="1"/>
        <v>0.18822768434670117</v>
      </c>
    </row>
    <row r="54" spans="1:6" s="7" customFormat="1" ht="12.75">
      <c r="A54" s="31">
        <v>2008</v>
      </c>
      <c r="B54" s="32">
        <v>1959</v>
      </c>
      <c r="C54" s="33">
        <v>12</v>
      </c>
      <c r="D54" s="34">
        <f t="shared" si="0"/>
        <v>1971</v>
      </c>
      <c r="E54" s="33">
        <f>'WEST ADA BOND'!B54+'WEST ADA BOND'!C54</f>
        <v>287</v>
      </c>
      <c r="F54" s="35">
        <f t="shared" si="1"/>
        <v>0.14561136478944697</v>
      </c>
    </row>
    <row r="55" spans="1:6" s="7" customFormat="1" ht="12.75">
      <c r="A55" s="31">
        <v>2009</v>
      </c>
      <c r="B55" s="32">
        <v>2282</v>
      </c>
      <c r="C55" s="33">
        <v>19</v>
      </c>
      <c r="D55" s="34">
        <f t="shared" si="0"/>
        <v>2301</v>
      </c>
      <c r="E55" s="33">
        <f>'WEST ADA BOND'!B55+'WEST ADA BOND'!C55</f>
        <v>345</v>
      </c>
      <c r="F55" s="35">
        <f t="shared" si="1"/>
        <v>0.14993481095176012</v>
      </c>
    </row>
    <row r="56" spans="1:6" s="7" customFormat="1" ht="12.75">
      <c r="A56" s="31">
        <v>2010</v>
      </c>
      <c r="B56" s="32">
        <v>1436</v>
      </c>
      <c r="C56" s="33">
        <v>6</v>
      </c>
      <c r="D56" s="34">
        <f t="shared" si="0"/>
        <v>1442</v>
      </c>
      <c r="E56" s="33">
        <f>'WEST ADA BOND'!B56+'WEST ADA BOND'!C56</f>
        <v>258</v>
      </c>
      <c r="F56" s="35">
        <f t="shared" si="1"/>
        <v>0.17891816920943135</v>
      </c>
    </row>
    <row r="57" spans="1:6" s="7" customFormat="1" ht="12.75">
      <c r="A57" s="31">
        <v>2011</v>
      </c>
      <c r="B57" s="32">
        <v>1396</v>
      </c>
      <c r="C57" s="33">
        <v>17</v>
      </c>
      <c r="D57" s="34">
        <f t="shared" si="0"/>
        <v>1413</v>
      </c>
      <c r="E57" s="33">
        <f>'WEST ADA BOND'!B57+'WEST ADA BOND'!C57</f>
        <v>205</v>
      </c>
      <c r="F57" s="35">
        <f t="shared" si="1"/>
        <v>0.14508138711960367</v>
      </c>
    </row>
    <row r="58" spans="1:6" s="7" customFormat="1" ht="12.75">
      <c r="A58" s="31">
        <v>2012</v>
      </c>
      <c r="B58" s="32">
        <v>1164</v>
      </c>
      <c r="C58" s="33">
        <v>7</v>
      </c>
      <c r="D58" s="34">
        <f t="shared" si="0"/>
        <v>1171</v>
      </c>
      <c r="E58" s="33">
        <f>'WEST ADA BOND'!B58+'WEST ADA BOND'!C58</f>
        <v>124</v>
      </c>
      <c r="F58" s="35">
        <f t="shared" si="1"/>
        <v>0.10589239965841162</v>
      </c>
    </row>
    <row r="59" spans="1:6" s="7" customFormat="1" ht="12.75">
      <c r="A59" s="31">
        <v>2013</v>
      </c>
      <c r="B59" s="32">
        <v>1325</v>
      </c>
      <c r="C59" s="33">
        <v>8</v>
      </c>
      <c r="D59" s="34">
        <f t="shared" si="0"/>
        <v>1333</v>
      </c>
      <c r="E59" s="33">
        <f>'WEST ADA BOND'!B59+'WEST ADA BOND'!C59</f>
        <v>214</v>
      </c>
      <c r="F59" s="35">
        <f t="shared" si="1"/>
        <v>0.16054013503375844</v>
      </c>
    </row>
    <row r="60" spans="1:6" s="7" customFormat="1" ht="12.75">
      <c r="A60" s="31">
        <v>2101</v>
      </c>
      <c r="B60" s="32">
        <v>2178</v>
      </c>
      <c r="C60" s="33">
        <v>15</v>
      </c>
      <c r="D60" s="34">
        <f t="shared" si="0"/>
        <v>2193</v>
      </c>
      <c r="E60" s="33">
        <f>'WEST ADA BOND'!B60+'WEST ADA BOND'!C60</f>
        <v>475</v>
      </c>
      <c r="F60" s="35">
        <f t="shared" si="1"/>
        <v>0.2165982672138623</v>
      </c>
    </row>
    <row r="61" spans="1:6" s="7" customFormat="1" ht="12.75">
      <c r="A61" s="31">
        <v>2102</v>
      </c>
      <c r="B61" s="32">
        <v>1696</v>
      </c>
      <c r="C61" s="33">
        <v>16</v>
      </c>
      <c r="D61" s="34">
        <f t="shared" si="0"/>
        <v>1712</v>
      </c>
      <c r="E61" s="33">
        <f>'WEST ADA BOND'!B61+'WEST ADA BOND'!C61</f>
        <v>366</v>
      </c>
      <c r="F61" s="35">
        <f t="shared" si="1"/>
        <v>0.21378504672897197</v>
      </c>
    </row>
    <row r="62" spans="1:6" s="7" customFormat="1" ht="12.75">
      <c r="A62" s="31">
        <v>2103</v>
      </c>
      <c r="B62" s="32">
        <v>1148</v>
      </c>
      <c r="C62" s="33">
        <v>11</v>
      </c>
      <c r="D62" s="34">
        <f t="shared" si="0"/>
        <v>1159</v>
      </c>
      <c r="E62" s="33">
        <f>'WEST ADA BOND'!B62+'WEST ADA BOND'!C62</f>
        <v>241</v>
      </c>
      <c r="F62" s="35">
        <f t="shared" si="1"/>
        <v>0.2079378774805867</v>
      </c>
    </row>
    <row r="63" spans="1:6" s="7" customFormat="1" ht="12.75">
      <c r="A63" s="36">
        <v>2104</v>
      </c>
      <c r="B63" s="32">
        <v>1472</v>
      </c>
      <c r="C63" s="33">
        <v>10</v>
      </c>
      <c r="D63" s="34">
        <f t="shared" si="0"/>
        <v>1482</v>
      </c>
      <c r="E63" s="33">
        <f>'WEST ADA BOND'!B63+'WEST ADA BOND'!C63</f>
        <v>281</v>
      </c>
      <c r="F63" s="35">
        <f t="shared" si="1"/>
        <v>0.18960863697705804</v>
      </c>
    </row>
    <row r="64" spans="1:6" s="7" customFormat="1" ht="12.75">
      <c r="A64" s="36">
        <v>2106</v>
      </c>
      <c r="B64" s="32">
        <v>2263</v>
      </c>
      <c r="C64" s="33">
        <v>89</v>
      </c>
      <c r="D64" s="34">
        <f>B64+C64</f>
        <v>2352</v>
      </c>
      <c r="E64" s="33">
        <f>'WEST ADA BOND'!B64+'WEST ADA BOND'!C64</f>
        <v>834</v>
      </c>
      <c r="F64" s="35">
        <f>E64/D64</f>
        <v>0.35459183673469385</v>
      </c>
    </row>
    <row r="65" spans="1:6" s="7" customFormat="1" ht="12.75">
      <c r="A65" s="36">
        <v>2107</v>
      </c>
      <c r="B65" s="32">
        <v>1379</v>
      </c>
      <c r="C65" s="33">
        <v>30</v>
      </c>
      <c r="D65" s="34">
        <f t="shared" si="0"/>
        <v>1409</v>
      </c>
      <c r="E65" s="33">
        <f>'WEST ADA BOND'!B65+'WEST ADA BOND'!C65</f>
        <v>316</v>
      </c>
      <c r="F65" s="35">
        <f t="shared" si="1"/>
        <v>0.22427253371185238</v>
      </c>
    </row>
    <row r="66" spans="1:6" s="7" customFormat="1" ht="12.75">
      <c r="A66" s="36">
        <v>2110</v>
      </c>
      <c r="B66" s="32">
        <v>347</v>
      </c>
      <c r="C66" s="33">
        <v>6</v>
      </c>
      <c r="D66" s="34">
        <f>B66+C66</f>
        <v>353</v>
      </c>
      <c r="E66" s="33">
        <f>'WEST ADA BOND'!B66+'WEST ADA BOND'!C66</f>
        <v>89</v>
      </c>
      <c r="F66" s="35">
        <f>E66/D66</f>
        <v>0.2521246458923513</v>
      </c>
    </row>
    <row r="67" spans="1:6" s="7" customFormat="1" ht="12.75">
      <c r="A67" s="36">
        <v>2111</v>
      </c>
      <c r="B67" s="32">
        <v>1566</v>
      </c>
      <c r="C67" s="33">
        <v>18</v>
      </c>
      <c r="D67" s="34">
        <f t="shared" si="0"/>
        <v>1584</v>
      </c>
      <c r="E67" s="33">
        <f>'WEST ADA BOND'!B67+'WEST ADA BOND'!C67</f>
        <v>313</v>
      </c>
      <c r="F67" s="35">
        <f t="shared" si="1"/>
        <v>0.1976010101010101</v>
      </c>
    </row>
    <row r="68" spans="1:6" s="7" customFormat="1" ht="12.75">
      <c r="A68" s="36">
        <v>2112</v>
      </c>
      <c r="B68" s="32">
        <v>1880</v>
      </c>
      <c r="C68" s="33">
        <v>23</v>
      </c>
      <c r="D68" s="34">
        <f t="shared" si="0"/>
        <v>1903</v>
      </c>
      <c r="E68" s="33">
        <f>'WEST ADA BOND'!B68+'WEST ADA BOND'!C68</f>
        <v>372</v>
      </c>
      <c r="F68" s="35">
        <f t="shared" si="1"/>
        <v>0.19548081975827641</v>
      </c>
    </row>
    <row r="69" spans="1:6" s="7" customFormat="1" ht="12.75">
      <c r="A69" s="36">
        <v>2113</v>
      </c>
      <c r="B69" s="32">
        <v>1274</v>
      </c>
      <c r="C69" s="33">
        <v>14</v>
      </c>
      <c r="D69" s="34">
        <f t="shared" si="0"/>
        <v>1288</v>
      </c>
      <c r="E69" s="33">
        <f>'WEST ADA BOND'!B69+'WEST ADA BOND'!C69</f>
        <v>213</v>
      </c>
      <c r="F69" s="35">
        <f t="shared" si="1"/>
        <v>0.1653726708074534</v>
      </c>
    </row>
    <row r="70" spans="1:6" s="7" customFormat="1" ht="12.75">
      <c r="A70" s="36">
        <v>2114</v>
      </c>
      <c r="B70" s="32">
        <v>1768</v>
      </c>
      <c r="C70" s="33">
        <v>12</v>
      </c>
      <c r="D70" s="34">
        <f t="shared" si="0"/>
        <v>1780</v>
      </c>
      <c r="E70" s="33">
        <f>'WEST ADA BOND'!B70+'WEST ADA BOND'!C70</f>
        <v>259</v>
      </c>
      <c r="F70" s="35">
        <f t="shared" si="1"/>
        <v>0.1455056179775281</v>
      </c>
    </row>
    <row r="71" spans="1:6" s="7" customFormat="1" ht="12.75">
      <c r="A71" s="36">
        <v>2115</v>
      </c>
      <c r="B71" s="32">
        <v>1673</v>
      </c>
      <c r="C71" s="33">
        <v>23</v>
      </c>
      <c r="D71" s="34">
        <f t="shared" si="0"/>
        <v>1696</v>
      </c>
      <c r="E71" s="33">
        <f>'WEST ADA BOND'!B71+'WEST ADA BOND'!C71</f>
        <v>282</v>
      </c>
      <c r="F71" s="35">
        <f t="shared" si="1"/>
        <v>0.16627358490566038</v>
      </c>
    </row>
    <row r="72" spans="1:6" s="7" customFormat="1" ht="12.75">
      <c r="A72" s="36">
        <v>2116</v>
      </c>
      <c r="B72" s="32">
        <v>1279</v>
      </c>
      <c r="C72" s="33">
        <v>9</v>
      </c>
      <c r="D72" s="34">
        <f t="shared" si="0"/>
        <v>1288</v>
      </c>
      <c r="E72" s="33">
        <f>'WEST ADA BOND'!B72+'WEST ADA BOND'!C72</f>
        <v>190</v>
      </c>
      <c r="F72" s="35">
        <f t="shared" si="1"/>
        <v>0.14751552795031056</v>
      </c>
    </row>
    <row r="73" spans="1:6" s="7" customFormat="1" ht="12.75">
      <c r="A73" s="36">
        <v>2201</v>
      </c>
      <c r="B73" s="32">
        <v>1423</v>
      </c>
      <c r="C73" s="33">
        <v>15</v>
      </c>
      <c r="D73" s="34">
        <f t="shared" si="0"/>
        <v>1438</v>
      </c>
      <c r="E73" s="33">
        <f>'WEST ADA BOND'!B73+'WEST ADA BOND'!C73</f>
        <v>276</v>
      </c>
      <c r="F73" s="35">
        <f t="shared" si="1"/>
        <v>0.19193324061196107</v>
      </c>
    </row>
    <row r="74" spans="1:6" s="7" customFormat="1" ht="12.75">
      <c r="A74" s="36">
        <v>2202</v>
      </c>
      <c r="B74" s="32">
        <v>1332</v>
      </c>
      <c r="C74" s="33">
        <v>17</v>
      </c>
      <c r="D74" s="34">
        <f t="shared" si="0"/>
        <v>1349</v>
      </c>
      <c r="E74" s="33">
        <f>'WEST ADA BOND'!B74+'WEST ADA BOND'!C74</f>
        <v>228</v>
      </c>
      <c r="F74" s="35">
        <f t="shared" si="1"/>
        <v>0.16901408450704225</v>
      </c>
    </row>
    <row r="75" spans="1:6" s="7" customFormat="1" ht="12.75">
      <c r="A75" s="36">
        <v>2203</v>
      </c>
      <c r="B75" s="32">
        <v>1498</v>
      </c>
      <c r="C75" s="33">
        <v>18</v>
      </c>
      <c r="D75" s="34">
        <f aca="true" t="shared" si="2" ref="D75:D81">B75+C75</f>
        <v>1516</v>
      </c>
      <c r="E75" s="33">
        <f>'WEST ADA BOND'!B75+'WEST ADA BOND'!C75</f>
        <v>229</v>
      </c>
      <c r="F75" s="35">
        <f aca="true" t="shared" si="3" ref="F75:F81">E75/D75</f>
        <v>0.15105540897097625</v>
      </c>
    </row>
    <row r="76" spans="1:6" s="7" customFormat="1" ht="12.75">
      <c r="A76" s="36">
        <v>2204</v>
      </c>
      <c r="B76" s="32">
        <v>1551</v>
      </c>
      <c r="C76" s="33">
        <v>8</v>
      </c>
      <c r="D76" s="34">
        <f t="shared" si="2"/>
        <v>1559</v>
      </c>
      <c r="E76" s="33">
        <f>'WEST ADA BOND'!B76+'WEST ADA BOND'!C76</f>
        <v>271</v>
      </c>
      <c r="F76" s="35">
        <f t="shared" si="3"/>
        <v>0.17382937780628607</v>
      </c>
    </row>
    <row r="77" spans="1:6" s="7" customFormat="1" ht="12.75">
      <c r="A77" s="36">
        <v>2205</v>
      </c>
      <c r="B77" s="32">
        <v>799</v>
      </c>
      <c r="C77" s="33">
        <v>5</v>
      </c>
      <c r="D77" s="34">
        <f t="shared" si="2"/>
        <v>804</v>
      </c>
      <c r="E77" s="33">
        <f>'WEST ADA BOND'!B77+'WEST ADA BOND'!C77</f>
        <v>175</v>
      </c>
      <c r="F77" s="37">
        <f t="shared" si="3"/>
        <v>0.21766169154228857</v>
      </c>
    </row>
    <row r="78" spans="1:6" s="7" customFormat="1" ht="12.75">
      <c r="A78" s="36">
        <v>2206</v>
      </c>
      <c r="B78" s="32">
        <v>1437</v>
      </c>
      <c r="C78" s="33">
        <v>27</v>
      </c>
      <c r="D78" s="34">
        <f>B78+C78</f>
        <v>1464</v>
      </c>
      <c r="E78" s="33">
        <f>'WEST ADA BOND'!B78+'WEST ADA BOND'!C78</f>
        <v>428</v>
      </c>
      <c r="F78" s="37">
        <f>E78/D78</f>
        <v>0.2923497267759563</v>
      </c>
    </row>
    <row r="79" spans="1:6" s="7" customFormat="1" ht="12.75">
      <c r="A79" s="36">
        <v>2207</v>
      </c>
      <c r="B79" s="32">
        <v>237</v>
      </c>
      <c r="C79" s="33">
        <v>0</v>
      </c>
      <c r="D79" s="34">
        <f>B79+C79</f>
        <v>237</v>
      </c>
      <c r="E79" s="33">
        <f>'WEST ADA BOND'!B79+'WEST ADA BOND'!C79</f>
        <v>58</v>
      </c>
      <c r="F79" s="37">
        <f>E79/D79</f>
        <v>0.24472573839662448</v>
      </c>
    </row>
    <row r="80" spans="1:6" s="7" customFormat="1" ht="12.75">
      <c r="A80" s="36">
        <v>2214</v>
      </c>
      <c r="B80" s="38">
        <v>187</v>
      </c>
      <c r="C80" s="39">
        <v>3</v>
      </c>
      <c r="D80" s="34">
        <f t="shared" si="2"/>
        <v>190</v>
      </c>
      <c r="E80" s="39">
        <f>'WEST ADA BOND'!B80+'WEST ADA BOND'!C80</f>
        <v>21</v>
      </c>
      <c r="F80" s="37">
        <f t="shared" si="3"/>
        <v>0.11052631578947368</v>
      </c>
    </row>
    <row r="81" spans="1:6" ht="12.75">
      <c r="A81" s="24" t="s">
        <v>14</v>
      </c>
      <c r="B81" s="29">
        <f>SUM(B10:B80)</f>
        <v>97604</v>
      </c>
      <c r="C81" s="29">
        <f>SUM(C10:C80)</f>
        <v>756</v>
      </c>
      <c r="D81" s="40">
        <f t="shared" si="2"/>
        <v>98360</v>
      </c>
      <c r="E81" s="40">
        <f>SUM(E10:E80)</f>
        <v>17245</v>
      </c>
      <c r="F81" s="41">
        <f t="shared" si="3"/>
        <v>0.17532533550223667</v>
      </c>
    </row>
  </sheetData>
  <sheetProtection selectLockedCells="1"/>
  <mergeCells count="3">
    <mergeCell ref="A1:F1"/>
    <mergeCell ref="A2:F2"/>
    <mergeCell ref="B4:F7"/>
  </mergeCells>
  <printOptions horizontalCentered="1"/>
  <pageMargins left="1" right="0.5" top="1" bottom="0.5" header="0.5" footer="0.3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40">
      <selection activeCell="B18" sqref="B18"/>
    </sheetView>
  </sheetViews>
  <sheetFormatPr defaultColWidth="9.140625" defaultRowHeight="12.75"/>
  <cols>
    <col min="1" max="1" width="21.28125" style="0" customWidth="1"/>
    <col min="2" max="2" width="26.8515625" style="0" customWidth="1"/>
    <col min="3" max="3" width="21.140625" style="0" customWidth="1"/>
  </cols>
  <sheetData>
    <row r="1" spans="1:3" ht="12.75">
      <c r="A1" s="50" t="s">
        <v>8</v>
      </c>
      <c r="B1" s="50"/>
      <c r="C1" s="50"/>
    </row>
    <row r="2" spans="1:3" ht="12.75">
      <c r="A2" s="50" t="s">
        <v>9</v>
      </c>
      <c r="B2" s="50"/>
      <c r="C2" s="50"/>
    </row>
    <row r="4" spans="1:3" ht="12.75">
      <c r="A4" s="8"/>
      <c r="B4" s="62" t="s">
        <v>18</v>
      </c>
      <c r="C4" s="63"/>
    </row>
    <row r="5" spans="1:3" ht="12.75">
      <c r="A5" s="9"/>
      <c r="B5" s="64"/>
      <c r="C5" s="65"/>
    </row>
    <row r="6" spans="1:3" ht="12.75">
      <c r="A6" s="11"/>
      <c r="B6" s="66" t="s">
        <v>10</v>
      </c>
      <c r="C6" s="67"/>
    </row>
    <row r="7" spans="1:3" ht="105" customHeight="1">
      <c r="A7" s="14" t="s">
        <v>1</v>
      </c>
      <c r="B7" s="60" t="s">
        <v>12</v>
      </c>
      <c r="C7" s="61"/>
    </row>
    <row r="8" spans="1:3" ht="13.5" thickBot="1">
      <c r="A8" s="15"/>
      <c r="B8" s="13" t="s">
        <v>6</v>
      </c>
      <c r="C8" s="13" t="s">
        <v>7</v>
      </c>
    </row>
    <row r="9" spans="1:3" ht="13.5" thickBot="1">
      <c r="A9" s="5"/>
      <c r="B9" s="6"/>
      <c r="C9" s="12"/>
    </row>
    <row r="10" spans="1:3" ht="12.75">
      <c r="A10" s="31">
        <v>1401</v>
      </c>
      <c r="B10" s="43">
        <v>116</v>
      </c>
      <c r="C10" s="26">
        <v>84</v>
      </c>
    </row>
    <row r="11" spans="1:3" ht="12.75">
      <c r="A11" s="31">
        <v>1402</v>
      </c>
      <c r="B11" s="45">
        <v>103</v>
      </c>
      <c r="C11" s="33">
        <v>110</v>
      </c>
    </row>
    <row r="12" spans="1:3" ht="12.75">
      <c r="A12" s="31">
        <v>1403</v>
      </c>
      <c r="B12" s="45">
        <v>49</v>
      </c>
      <c r="C12" s="33">
        <v>47</v>
      </c>
    </row>
    <row r="13" spans="1:3" ht="12.75">
      <c r="A13" s="31">
        <v>1404</v>
      </c>
      <c r="B13" s="45">
        <v>233</v>
      </c>
      <c r="C13" s="33">
        <v>83</v>
      </c>
    </row>
    <row r="14" spans="1:3" ht="12.75">
      <c r="A14" s="31">
        <v>1405</v>
      </c>
      <c r="B14" s="45">
        <v>189</v>
      </c>
      <c r="C14" s="33">
        <v>117</v>
      </c>
    </row>
    <row r="15" spans="1:3" ht="12.75">
      <c r="A15" s="31">
        <v>1406</v>
      </c>
      <c r="B15" s="45">
        <v>247</v>
      </c>
      <c r="C15" s="33">
        <v>137</v>
      </c>
    </row>
    <row r="16" spans="1:3" ht="12.75">
      <c r="A16" s="31">
        <v>1407</v>
      </c>
      <c r="B16" s="45">
        <v>117</v>
      </c>
      <c r="C16" s="33">
        <v>74</v>
      </c>
    </row>
    <row r="17" spans="1:3" ht="12.75">
      <c r="A17" s="31">
        <v>1408</v>
      </c>
      <c r="B17" s="45">
        <v>208</v>
      </c>
      <c r="C17" s="33">
        <v>75</v>
      </c>
    </row>
    <row r="18" spans="1:3" ht="12.75">
      <c r="A18" s="31">
        <v>1409</v>
      </c>
      <c r="B18" s="45">
        <v>177</v>
      </c>
      <c r="C18" s="33">
        <v>108</v>
      </c>
    </row>
    <row r="19" spans="1:3" ht="12.75">
      <c r="A19" s="31">
        <v>1410</v>
      </c>
      <c r="B19" s="45">
        <v>125</v>
      </c>
      <c r="C19" s="33">
        <v>61</v>
      </c>
    </row>
    <row r="20" spans="1:3" ht="12.75">
      <c r="A20" s="31">
        <v>1411</v>
      </c>
      <c r="B20" s="45">
        <v>107</v>
      </c>
      <c r="C20" s="33">
        <v>31</v>
      </c>
    </row>
    <row r="21" spans="1:3" ht="12.75">
      <c r="A21" s="31">
        <v>1412</v>
      </c>
      <c r="B21" s="45">
        <v>64</v>
      </c>
      <c r="C21" s="33">
        <v>39</v>
      </c>
    </row>
    <row r="22" spans="1:3" ht="12.75">
      <c r="A22" s="31">
        <v>1413</v>
      </c>
      <c r="B22" s="45">
        <v>302</v>
      </c>
      <c r="C22" s="33">
        <v>108</v>
      </c>
    </row>
    <row r="23" spans="1:3" ht="12.75">
      <c r="A23" s="31">
        <v>1414</v>
      </c>
      <c r="B23" s="45">
        <v>314</v>
      </c>
      <c r="C23" s="33">
        <v>95</v>
      </c>
    </row>
    <row r="24" spans="1:3" ht="12.75">
      <c r="A24" s="31">
        <v>1415</v>
      </c>
      <c r="B24" s="45">
        <v>154</v>
      </c>
      <c r="C24" s="33">
        <v>96</v>
      </c>
    </row>
    <row r="25" spans="1:3" ht="12.75">
      <c r="A25" s="31">
        <v>1416</v>
      </c>
      <c r="B25" s="45">
        <v>132</v>
      </c>
      <c r="C25" s="33">
        <v>47</v>
      </c>
    </row>
    <row r="26" spans="1:3" ht="12.75">
      <c r="A26" s="31">
        <v>1417</v>
      </c>
      <c r="B26" s="45">
        <v>214</v>
      </c>
      <c r="C26" s="33">
        <v>100</v>
      </c>
    </row>
    <row r="27" spans="1:3" ht="12.75">
      <c r="A27" s="31">
        <v>1418</v>
      </c>
      <c r="B27" s="45">
        <v>294</v>
      </c>
      <c r="C27" s="33">
        <v>119</v>
      </c>
    </row>
    <row r="28" spans="1:3" ht="12.75">
      <c r="A28" s="31">
        <v>1419</v>
      </c>
      <c r="B28" s="45">
        <v>151</v>
      </c>
      <c r="C28" s="33">
        <v>74</v>
      </c>
    </row>
    <row r="29" spans="1:3" ht="12.75">
      <c r="A29" s="31">
        <v>1501</v>
      </c>
      <c r="B29" s="45">
        <v>253</v>
      </c>
      <c r="C29" s="33">
        <v>95</v>
      </c>
    </row>
    <row r="30" spans="1:3" ht="12.75">
      <c r="A30" s="31">
        <v>1502</v>
      </c>
      <c r="B30" s="45">
        <v>198</v>
      </c>
      <c r="C30" s="33">
        <v>99</v>
      </c>
    </row>
    <row r="31" spans="1:3" ht="12.75">
      <c r="A31" s="31">
        <v>1503</v>
      </c>
      <c r="B31" s="45">
        <v>180</v>
      </c>
      <c r="C31" s="33">
        <v>95</v>
      </c>
    </row>
    <row r="32" spans="1:3" ht="12.75">
      <c r="A32" s="31">
        <v>1504</v>
      </c>
      <c r="B32" s="45">
        <v>167</v>
      </c>
      <c r="C32" s="33">
        <v>55</v>
      </c>
    </row>
    <row r="33" spans="1:3" ht="12.75">
      <c r="A33" s="31">
        <v>1505</v>
      </c>
      <c r="B33" s="45">
        <v>124</v>
      </c>
      <c r="C33" s="33">
        <v>77</v>
      </c>
    </row>
    <row r="34" spans="1:3" ht="12.75">
      <c r="A34" s="31">
        <v>1506</v>
      </c>
      <c r="B34" s="45">
        <v>118</v>
      </c>
      <c r="C34" s="33">
        <v>77</v>
      </c>
    </row>
    <row r="35" spans="1:3" ht="12.75">
      <c r="A35" s="31">
        <v>1507</v>
      </c>
      <c r="B35" s="45">
        <v>158</v>
      </c>
      <c r="C35" s="33">
        <v>76</v>
      </c>
    </row>
    <row r="36" spans="1:3" ht="12.75">
      <c r="A36" s="31">
        <v>1508</v>
      </c>
      <c r="B36" s="45">
        <v>147</v>
      </c>
      <c r="C36" s="33">
        <v>57</v>
      </c>
    </row>
    <row r="37" spans="1:3" ht="12.75">
      <c r="A37" s="31">
        <v>1509</v>
      </c>
      <c r="B37" s="45">
        <v>158</v>
      </c>
      <c r="C37" s="33">
        <v>55</v>
      </c>
    </row>
    <row r="38" spans="1:3" ht="12.75">
      <c r="A38" s="31">
        <v>1510</v>
      </c>
      <c r="B38" s="45">
        <v>38</v>
      </c>
      <c r="C38" s="33">
        <v>13</v>
      </c>
    </row>
    <row r="39" spans="1:3" ht="12.75">
      <c r="A39" s="31">
        <v>1512</v>
      </c>
      <c r="B39" s="45">
        <v>44</v>
      </c>
      <c r="C39" s="33">
        <v>7</v>
      </c>
    </row>
    <row r="40" spans="1:3" ht="12.75">
      <c r="A40" s="31">
        <v>1514</v>
      </c>
      <c r="B40" s="45">
        <v>61</v>
      </c>
      <c r="C40" s="33">
        <v>40</v>
      </c>
    </row>
    <row r="41" spans="1:3" ht="12.75">
      <c r="A41" s="31">
        <v>1607</v>
      </c>
      <c r="B41" s="45">
        <v>110</v>
      </c>
      <c r="C41" s="33">
        <v>52</v>
      </c>
    </row>
    <row r="42" spans="1:3" ht="12.75">
      <c r="A42" s="31">
        <v>1609</v>
      </c>
      <c r="B42" s="45">
        <v>55</v>
      </c>
      <c r="C42" s="33">
        <v>35</v>
      </c>
    </row>
    <row r="43" spans="1:3" ht="12.75">
      <c r="A43" s="31">
        <v>1803</v>
      </c>
      <c r="B43" s="45">
        <v>0</v>
      </c>
      <c r="C43" s="33">
        <v>1</v>
      </c>
    </row>
    <row r="44" spans="1:3" ht="12.75">
      <c r="A44" s="31">
        <v>1901</v>
      </c>
      <c r="B44" s="45">
        <v>11</v>
      </c>
      <c r="C44" s="33">
        <v>11</v>
      </c>
    </row>
    <row r="45" spans="1:3" ht="12.75">
      <c r="A45" s="31">
        <v>1903</v>
      </c>
      <c r="B45" s="45">
        <v>23</v>
      </c>
      <c r="C45" s="33">
        <v>9</v>
      </c>
    </row>
    <row r="46" spans="1:3" ht="12.75">
      <c r="A46" s="31">
        <v>1904</v>
      </c>
      <c r="B46" s="45">
        <v>3</v>
      </c>
      <c r="C46" s="33">
        <v>4</v>
      </c>
    </row>
    <row r="47" spans="1:3" ht="12.75">
      <c r="A47" s="31">
        <v>2001</v>
      </c>
      <c r="B47" s="45">
        <v>167</v>
      </c>
      <c r="C47" s="33">
        <v>80</v>
      </c>
    </row>
    <row r="48" spans="1:3" ht="12.75">
      <c r="A48" s="31">
        <v>2002</v>
      </c>
      <c r="B48" s="45">
        <v>283</v>
      </c>
      <c r="C48" s="33">
        <v>89</v>
      </c>
    </row>
    <row r="49" spans="1:3" ht="12.75">
      <c r="A49" s="31">
        <v>2003</v>
      </c>
      <c r="B49" s="45">
        <v>263</v>
      </c>
      <c r="C49" s="33">
        <v>91</v>
      </c>
    </row>
    <row r="50" spans="1:3" ht="12.75">
      <c r="A50" s="31">
        <v>2004</v>
      </c>
      <c r="B50" s="45">
        <v>202</v>
      </c>
      <c r="C50" s="33">
        <v>83</v>
      </c>
    </row>
    <row r="51" spans="1:3" ht="12.75">
      <c r="A51" s="31">
        <v>2005</v>
      </c>
      <c r="B51" s="45">
        <v>300</v>
      </c>
      <c r="C51" s="33">
        <v>85</v>
      </c>
    </row>
    <row r="52" spans="1:3" ht="12.75">
      <c r="A52" s="31">
        <v>2006</v>
      </c>
      <c r="B52" s="45">
        <v>230</v>
      </c>
      <c r="C52" s="33">
        <v>124</v>
      </c>
    </row>
    <row r="53" spans="1:3" ht="12.75">
      <c r="A53" s="31">
        <v>2007</v>
      </c>
      <c r="B53" s="45">
        <v>209</v>
      </c>
      <c r="C53" s="33">
        <v>82</v>
      </c>
    </row>
    <row r="54" spans="1:3" ht="12.75">
      <c r="A54" s="31">
        <v>2008</v>
      </c>
      <c r="B54" s="45">
        <v>197</v>
      </c>
      <c r="C54" s="33">
        <v>90</v>
      </c>
    </row>
    <row r="55" spans="1:3" ht="12.75">
      <c r="A55" s="31">
        <v>2009</v>
      </c>
      <c r="B55" s="45">
        <v>237</v>
      </c>
      <c r="C55" s="33">
        <v>108</v>
      </c>
    </row>
    <row r="56" spans="1:3" ht="12.75">
      <c r="A56" s="31">
        <v>2010</v>
      </c>
      <c r="B56" s="45">
        <v>173</v>
      </c>
      <c r="C56" s="33">
        <v>85</v>
      </c>
    </row>
    <row r="57" spans="1:3" ht="12.75">
      <c r="A57" s="31">
        <v>2011</v>
      </c>
      <c r="B57" s="45">
        <v>159</v>
      </c>
      <c r="C57" s="33">
        <v>46</v>
      </c>
    </row>
    <row r="58" spans="1:3" ht="12.75">
      <c r="A58" s="31">
        <v>2012</v>
      </c>
      <c r="B58" s="45">
        <v>93</v>
      </c>
      <c r="C58" s="33">
        <v>31</v>
      </c>
    </row>
    <row r="59" spans="1:3" ht="12.75">
      <c r="A59" s="31">
        <v>2013</v>
      </c>
      <c r="B59" s="45">
        <v>157</v>
      </c>
      <c r="C59" s="33">
        <v>57</v>
      </c>
    </row>
    <row r="60" spans="1:3" ht="12.75">
      <c r="A60" s="31">
        <v>2101</v>
      </c>
      <c r="B60" s="45">
        <v>367</v>
      </c>
      <c r="C60" s="33">
        <v>108</v>
      </c>
    </row>
    <row r="61" spans="1:3" ht="12.75">
      <c r="A61" s="31">
        <v>2102</v>
      </c>
      <c r="B61" s="45">
        <v>262</v>
      </c>
      <c r="C61" s="33">
        <v>104</v>
      </c>
    </row>
    <row r="62" spans="1:3" ht="12.75">
      <c r="A62" s="31">
        <v>2103</v>
      </c>
      <c r="B62" s="45">
        <v>200</v>
      </c>
      <c r="C62" s="33">
        <v>41</v>
      </c>
    </row>
    <row r="63" spans="1:3" ht="12.75">
      <c r="A63" s="46">
        <v>2104</v>
      </c>
      <c r="B63" s="45">
        <v>208</v>
      </c>
      <c r="C63" s="33">
        <v>73</v>
      </c>
    </row>
    <row r="64" spans="1:3" ht="12.75">
      <c r="A64" s="46">
        <v>2106</v>
      </c>
      <c r="B64" s="45">
        <v>755</v>
      </c>
      <c r="C64" s="33">
        <v>79</v>
      </c>
    </row>
    <row r="65" spans="1:3" ht="12.75">
      <c r="A65" s="46">
        <v>2107</v>
      </c>
      <c r="B65" s="45">
        <v>229</v>
      </c>
      <c r="C65" s="33">
        <v>87</v>
      </c>
    </row>
    <row r="66" spans="1:3" ht="12.75">
      <c r="A66" s="46">
        <v>2110</v>
      </c>
      <c r="B66" s="45">
        <v>74</v>
      </c>
      <c r="C66" s="33">
        <v>15</v>
      </c>
    </row>
    <row r="67" spans="1:3" ht="12.75">
      <c r="A67" s="46">
        <v>2111</v>
      </c>
      <c r="B67" s="45">
        <v>253</v>
      </c>
      <c r="C67" s="33">
        <v>60</v>
      </c>
    </row>
    <row r="68" spans="1:3" ht="12.75">
      <c r="A68" s="46">
        <v>2112</v>
      </c>
      <c r="B68" s="45">
        <v>296</v>
      </c>
      <c r="C68" s="33">
        <v>76</v>
      </c>
    </row>
    <row r="69" spans="1:3" ht="12.75">
      <c r="A69" s="46">
        <v>2113</v>
      </c>
      <c r="B69" s="45">
        <v>156</v>
      </c>
      <c r="C69" s="33">
        <v>57</v>
      </c>
    </row>
    <row r="70" spans="1:3" ht="12.75">
      <c r="A70" s="46">
        <v>2114</v>
      </c>
      <c r="B70" s="45">
        <v>191</v>
      </c>
      <c r="C70" s="33">
        <v>68</v>
      </c>
    </row>
    <row r="71" spans="1:3" ht="12.75">
      <c r="A71" s="46">
        <v>2115</v>
      </c>
      <c r="B71" s="45">
        <v>223</v>
      </c>
      <c r="C71" s="33">
        <v>59</v>
      </c>
    </row>
    <row r="72" spans="1:3" ht="12.75">
      <c r="A72" s="46">
        <v>2116</v>
      </c>
      <c r="B72" s="45">
        <v>163</v>
      </c>
      <c r="C72" s="33">
        <v>27</v>
      </c>
    </row>
    <row r="73" spans="1:3" ht="12.75">
      <c r="A73" s="46">
        <v>2201</v>
      </c>
      <c r="B73" s="45">
        <v>176</v>
      </c>
      <c r="C73" s="33">
        <v>100</v>
      </c>
    </row>
    <row r="74" spans="1:3" ht="12.75">
      <c r="A74" s="46">
        <v>2202</v>
      </c>
      <c r="B74" s="45">
        <v>142</v>
      </c>
      <c r="C74" s="33">
        <v>86</v>
      </c>
    </row>
    <row r="75" spans="1:3" ht="12.75">
      <c r="A75" s="46">
        <v>2203</v>
      </c>
      <c r="B75" s="45">
        <v>156</v>
      </c>
      <c r="C75" s="33">
        <v>73</v>
      </c>
    </row>
    <row r="76" spans="1:3" ht="12.75">
      <c r="A76" s="46">
        <v>2204</v>
      </c>
      <c r="B76" s="45">
        <v>194</v>
      </c>
      <c r="C76" s="33">
        <v>77</v>
      </c>
    </row>
    <row r="77" spans="1:3" ht="12.75">
      <c r="A77" s="46">
        <v>2205</v>
      </c>
      <c r="B77" s="45">
        <v>119</v>
      </c>
      <c r="C77" s="33">
        <v>56</v>
      </c>
    </row>
    <row r="78" spans="1:3" ht="12.75">
      <c r="A78" s="46">
        <v>2206</v>
      </c>
      <c r="B78" s="45">
        <v>324</v>
      </c>
      <c r="C78" s="33">
        <v>104</v>
      </c>
    </row>
    <row r="79" spans="1:3" ht="12.75">
      <c r="A79" s="46">
        <v>2207</v>
      </c>
      <c r="B79" s="45">
        <v>45</v>
      </c>
      <c r="C79" s="33">
        <v>13</v>
      </c>
    </row>
    <row r="80" spans="1:3" ht="12.75">
      <c r="A80" s="47">
        <v>2214</v>
      </c>
      <c r="B80" s="48">
        <v>8</v>
      </c>
      <c r="C80" s="39">
        <v>13</v>
      </c>
    </row>
    <row r="81" spans="1:4" ht="12.75">
      <c r="A81" s="44" t="s">
        <v>0</v>
      </c>
      <c r="B81" s="29">
        <f>SUM(B10:B80)</f>
        <v>12355</v>
      </c>
      <c r="C81" s="29">
        <f>SUM(C10:C80)</f>
        <v>4890</v>
      </c>
      <c r="D81" s="49"/>
    </row>
  </sheetData>
  <sheetProtection selectLockedCells="1"/>
  <mergeCells count="5">
    <mergeCell ref="B7:C7"/>
    <mergeCell ref="B4:C5"/>
    <mergeCell ref="B6:C6"/>
    <mergeCell ref="A1:C1"/>
    <mergeCell ref="A2:C2"/>
  </mergeCells>
  <printOptions horizontalCentered="1"/>
  <pageMargins left="1" right="0.5" top="1" bottom="0.5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H17" sqref="H17"/>
    </sheetView>
  </sheetViews>
  <sheetFormatPr defaultColWidth="9.140625" defaultRowHeight="12.75"/>
  <sheetData>
    <row r="1" spans="1:7" ht="12.75">
      <c r="A1" s="50" t="s">
        <v>8</v>
      </c>
      <c r="B1" s="50"/>
      <c r="C1" s="50"/>
      <c r="D1" s="50"/>
      <c r="E1" s="50"/>
      <c r="F1" s="50"/>
      <c r="G1" s="3"/>
    </row>
    <row r="2" spans="1:7" ht="12.75">
      <c r="A2" s="50" t="s">
        <v>9</v>
      </c>
      <c r="B2" s="50"/>
      <c r="C2" s="50"/>
      <c r="D2" s="50"/>
      <c r="E2" s="50"/>
      <c r="F2" s="50"/>
      <c r="G2" s="3"/>
    </row>
    <row r="3" spans="1:7" ht="12.75">
      <c r="A3" s="21"/>
      <c r="B3" s="3"/>
      <c r="C3" s="3"/>
      <c r="D3" s="3"/>
      <c r="E3" s="3"/>
      <c r="F3" s="3"/>
      <c r="G3" s="3"/>
    </row>
    <row r="4" spans="1:7" ht="12.75">
      <c r="A4" s="16"/>
      <c r="B4" s="51" t="s">
        <v>16</v>
      </c>
      <c r="C4" s="52"/>
      <c r="D4" s="52"/>
      <c r="E4" s="52"/>
      <c r="F4" s="53"/>
      <c r="G4" s="3"/>
    </row>
    <row r="5" spans="1:7" ht="12.75">
      <c r="A5" s="17"/>
      <c r="B5" s="54"/>
      <c r="C5" s="55"/>
      <c r="D5" s="55"/>
      <c r="E5" s="55"/>
      <c r="F5" s="56"/>
      <c r="G5" s="3"/>
    </row>
    <row r="6" spans="1:7" ht="12.75">
      <c r="A6" s="18"/>
      <c r="B6" s="54"/>
      <c r="C6" s="55"/>
      <c r="D6" s="55"/>
      <c r="E6" s="55"/>
      <c r="F6" s="56"/>
      <c r="G6" s="10"/>
    </row>
    <row r="7" spans="1:7" ht="12.75">
      <c r="A7" s="19"/>
      <c r="B7" s="57"/>
      <c r="C7" s="58"/>
      <c r="D7" s="58"/>
      <c r="E7" s="58"/>
      <c r="F7" s="59"/>
      <c r="G7" s="10"/>
    </row>
    <row r="8" spans="1:7" ht="93.75" customHeight="1" thickBot="1">
      <c r="A8" s="23" t="s">
        <v>1</v>
      </c>
      <c r="B8" s="2" t="s">
        <v>15</v>
      </c>
      <c r="C8" s="2" t="s">
        <v>2</v>
      </c>
      <c r="D8" s="2" t="s">
        <v>4</v>
      </c>
      <c r="E8" s="2" t="s">
        <v>5</v>
      </c>
      <c r="F8" s="1" t="s">
        <v>3</v>
      </c>
      <c r="G8" s="4"/>
    </row>
    <row r="9" spans="1:7" ht="13.5" thickBot="1">
      <c r="A9" s="20"/>
      <c r="B9" s="6"/>
      <c r="C9" s="6"/>
      <c r="D9" s="6"/>
      <c r="E9" s="6"/>
      <c r="F9" s="12"/>
      <c r="G9" s="7"/>
    </row>
    <row r="10" spans="1:7" ht="12.75">
      <c r="A10" s="22">
        <v>2213</v>
      </c>
      <c r="B10" s="25">
        <v>103</v>
      </c>
      <c r="C10" s="26">
        <v>5</v>
      </c>
      <c r="D10" s="27">
        <f>IF(B10&lt;&gt;0,C10+B10,"")</f>
        <v>108</v>
      </c>
      <c r="E10" s="26">
        <f>'MELBA BOND'!B10+'MELBA BOND'!C10</f>
        <v>41</v>
      </c>
      <c r="F10" s="28">
        <f>IF(B10&lt;&gt;0,E10/D10,"")</f>
        <v>0.37962962962962965</v>
      </c>
      <c r="G10" s="7"/>
    </row>
    <row r="11" spans="1:7" ht="12.75">
      <c r="A11" s="24" t="s">
        <v>14</v>
      </c>
      <c r="B11" s="29">
        <f>SUM(B10:B10)</f>
        <v>103</v>
      </c>
      <c r="C11" s="29">
        <f>SUM(C10:C10)</f>
        <v>5</v>
      </c>
      <c r="D11" s="29">
        <f>SUM(D10:D10)</f>
        <v>108</v>
      </c>
      <c r="E11" s="29">
        <f>SUM(E10:E10)</f>
        <v>41</v>
      </c>
      <c r="F11" s="30">
        <f>IF(B11&lt;&gt;0,E11/D11,"")</f>
        <v>0.37962962962962965</v>
      </c>
      <c r="G11" s="3"/>
    </row>
    <row r="12" spans="1:7" ht="12.75">
      <c r="A12" s="21"/>
      <c r="B12" s="3"/>
      <c r="C12" s="3"/>
      <c r="D12" s="3"/>
      <c r="E12" s="3"/>
      <c r="F12" s="3"/>
      <c r="G12" s="3"/>
    </row>
    <row r="13" spans="1:7" ht="12.75">
      <c r="A13" s="21"/>
      <c r="B13" s="3"/>
      <c r="C13" s="3"/>
      <c r="D13" s="3"/>
      <c r="E13" s="3"/>
      <c r="F13" s="3"/>
      <c r="G13" s="3"/>
    </row>
    <row r="14" spans="1:7" ht="12.75">
      <c r="A14" s="21"/>
      <c r="B14" s="3"/>
      <c r="C14" s="3"/>
      <c r="D14" s="3"/>
      <c r="E14" s="3"/>
      <c r="F14" s="3"/>
      <c r="G14" s="3"/>
    </row>
    <row r="15" spans="1:7" ht="12.75">
      <c r="A15" s="21"/>
      <c r="B15" s="3"/>
      <c r="C15" s="3"/>
      <c r="D15" s="3"/>
      <c r="E15" s="3"/>
      <c r="F15" s="3"/>
      <c r="G15" s="3"/>
    </row>
    <row r="16" spans="1:7" ht="12.75">
      <c r="A16" s="21"/>
      <c r="B16" s="3"/>
      <c r="C16" s="3"/>
      <c r="D16" s="3"/>
      <c r="E16" s="3"/>
      <c r="F16" s="3"/>
      <c r="G16" s="3"/>
    </row>
    <row r="17" spans="1:7" ht="12.75">
      <c r="A17" s="21"/>
      <c r="B17" s="3"/>
      <c r="C17" s="3"/>
      <c r="D17" s="3"/>
      <c r="E17" s="3"/>
      <c r="F17" s="3"/>
      <c r="G17" s="3"/>
    </row>
    <row r="18" spans="1:7" ht="12.75">
      <c r="A18" s="21"/>
      <c r="B18" s="3"/>
      <c r="C18" s="3"/>
      <c r="D18" s="3"/>
      <c r="E18" s="3"/>
      <c r="F18" s="3"/>
      <c r="G18" s="3"/>
    </row>
    <row r="19" spans="1:7" ht="12.75">
      <c r="A19" s="21"/>
      <c r="B19" s="3"/>
      <c r="C19" s="3"/>
      <c r="D19" s="3"/>
      <c r="E19" s="3"/>
      <c r="F19" s="3"/>
      <c r="G19" s="3"/>
    </row>
    <row r="20" spans="1:7" ht="12.75">
      <c r="A20" s="21"/>
      <c r="B20" s="3"/>
      <c r="C20" s="3"/>
      <c r="D20" s="3"/>
      <c r="E20" s="3"/>
      <c r="F20" s="3"/>
      <c r="G20" s="3"/>
    </row>
  </sheetData>
  <sheetProtection/>
  <mergeCells count="3">
    <mergeCell ref="A1:F1"/>
    <mergeCell ref="A2:F2"/>
    <mergeCell ref="B4:F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3.8515625" style="0" customWidth="1"/>
    <col min="2" max="2" width="22.421875" style="0" customWidth="1"/>
    <col min="3" max="3" width="23.00390625" style="0" customWidth="1"/>
  </cols>
  <sheetData>
    <row r="1" spans="1:3" ht="12.75">
      <c r="A1" s="50" t="s">
        <v>8</v>
      </c>
      <c r="B1" s="50"/>
      <c r="C1" s="50"/>
    </row>
    <row r="2" spans="1:3" ht="12.75">
      <c r="A2" s="50" t="s">
        <v>9</v>
      </c>
      <c r="B2" s="50"/>
      <c r="C2" s="50"/>
    </row>
    <row r="4" spans="1:3" ht="12.75">
      <c r="A4" s="8"/>
      <c r="B4" s="62" t="s">
        <v>18</v>
      </c>
      <c r="C4" s="63"/>
    </row>
    <row r="5" spans="1:3" ht="12.75">
      <c r="A5" s="9"/>
      <c r="B5" s="64"/>
      <c r="C5" s="65"/>
    </row>
    <row r="6" spans="1:3" ht="12.75">
      <c r="A6" s="11"/>
      <c r="B6" s="66" t="s">
        <v>11</v>
      </c>
      <c r="C6" s="67"/>
    </row>
    <row r="7" spans="1:3" ht="12.75">
      <c r="A7" s="14" t="s">
        <v>1</v>
      </c>
      <c r="B7" s="60" t="s">
        <v>13</v>
      </c>
      <c r="C7" s="61"/>
    </row>
    <row r="8" spans="1:3" ht="13.5" thickBot="1">
      <c r="A8" s="15"/>
      <c r="B8" s="13" t="s">
        <v>6</v>
      </c>
      <c r="C8" s="13" t="s">
        <v>7</v>
      </c>
    </row>
    <row r="9" spans="1:3" ht="13.5" thickBot="1">
      <c r="A9" s="5"/>
      <c r="B9" s="6"/>
      <c r="C9" s="12"/>
    </row>
    <row r="10" spans="1:3" ht="12.75">
      <c r="A10" s="42">
        <v>2213</v>
      </c>
      <c r="B10" s="43">
        <v>25</v>
      </c>
      <c r="C10" s="26">
        <v>16</v>
      </c>
    </row>
    <row r="11" spans="1:3" ht="12.75">
      <c r="A11" s="44" t="s">
        <v>0</v>
      </c>
      <c r="B11" s="29">
        <f>SUM(B10:B10)</f>
        <v>25</v>
      </c>
      <c r="C11" s="29">
        <f>SUM(C10:C10)</f>
        <v>16</v>
      </c>
    </row>
  </sheetData>
  <sheetProtection/>
  <mergeCells count="5">
    <mergeCell ref="A1:C1"/>
    <mergeCell ref="A2:C2"/>
    <mergeCell ref="B4:C5"/>
    <mergeCell ref="B6:C6"/>
    <mergeCell ref="B7:C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Micki Love</cp:lastModifiedBy>
  <cp:lastPrinted>2011-03-08T00:04:07Z</cp:lastPrinted>
  <dcterms:created xsi:type="dcterms:W3CDTF">1998-04-10T16:02:13Z</dcterms:created>
  <dcterms:modified xsi:type="dcterms:W3CDTF">2015-08-28T17:38:21Z</dcterms:modified>
  <cp:category/>
  <cp:version/>
  <cp:contentType/>
  <cp:contentStatus/>
</cp:coreProperties>
</file>